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72" windowHeight="6096" activeTab="0"/>
  </bookViews>
  <sheets>
    <sheet name="CMTGmonN" sheetId="1" r:id="rId1"/>
  </sheets>
  <definedNames>
    <definedName name="_Regression_Int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Alan Marshall</author>
  </authors>
  <commentList>
    <comment ref="A2" authorId="0">
      <text>
        <r>
          <rPr>
            <b/>
            <sz val="8"/>
            <rFont val="Tahoma"/>
            <family val="0"/>
          </rPr>
          <t>Alan Marshall:</t>
        </r>
        <r>
          <rPr>
            <sz val="8"/>
            <rFont val="Tahoma"/>
            <family val="0"/>
          </rPr>
          <t xml:space="preserve">
Individual borrowers are free to use this for their personal and family use.  Mortgage professionals and lenders should email me at alan_marshall@hotmail.com for licencing.</t>
        </r>
      </text>
    </comment>
  </commentList>
</comments>
</file>

<file path=xl/sharedStrings.xml><?xml version="1.0" encoding="utf-8"?>
<sst xmlns="http://schemas.openxmlformats.org/spreadsheetml/2006/main" count="15" uniqueCount="15">
  <si>
    <t>Standard Mortgage Worksheet for Monthly Payments, No Amortization Table</t>
  </si>
  <si>
    <t>© Beta Management Consultants</t>
  </si>
  <si>
    <t>Release:</t>
  </si>
  <si>
    <t>Input Data</t>
  </si>
  <si>
    <t>Initial Principal</t>
  </si>
  <si>
    <t>Annual, nominal interest rate</t>
  </si>
  <si>
    <t>Nominal Amortization Period (years)</t>
  </si>
  <si>
    <t>Computed Data</t>
  </si>
  <si>
    <t>Effective Annual Rate (to 2 decimals)</t>
  </si>
  <si>
    <t>Periodic Interest Factor (Monthly)</t>
  </si>
  <si>
    <t>Months to Amortization</t>
  </si>
  <si>
    <t>Periodic Payment, Monthly</t>
  </si>
  <si>
    <t>Rounded to nearest cent</t>
  </si>
  <si>
    <t>Rounded to nearest dollar</t>
  </si>
  <si>
    <t>This spreadsheet calculator allows you to compare the payments for up to five scenarios.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</si>
</sst>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_)"/>
    <numFmt numFmtId="181" formatCode="#,##0.00000_);\(#,##0.00000\)"/>
    <numFmt numFmtId="182" formatCode="#,##0.0000000000"/>
    <numFmt numFmtId="183" formatCode="#,##0.000000_);\(#,##0.00000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5" fontId="1" fillId="0" borderId="1" xfId="0" applyNumberFormat="1" applyFont="1" applyBorder="1" applyAlignment="1" applyProtection="1">
      <alignment/>
      <protection/>
    </xf>
    <xf numFmtId="10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39" fontId="1" fillId="0" borderId="1" xfId="0" applyNumberFormat="1" applyFont="1" applyBorder="1" applyAlignment="1" applyProtection="1">
      <alignment/>
      <protection/>
    </xf>
    <xf numFmtId="7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9"/>
  <sheetViews>
    <sheetView showGridLines="0" tabSelected="1" workbookViewId="0" topLeftCell="A1">
      <selection activeCell="A22" sqref="A22"/>
    </sheetView>
  </sheetViews>
  <sheetFormatPr defaultColWidth="9.625" defaultRowHeight="12.75"/>
  <cols>
    <col min="1" max="1" width="31.25390625" style="2" customWidth="1"/>
    <col min="2" max="3" width="12.00390625" style="2" bestFit="1" customWidth="1"/>
    <col min="4" max="6" width="10.625" style="2" customWidth="1"/>
    <col min="7" max="7" width="10.50390625" style="2" customWidth="1"/>
    <col min="8" max="8" width="10.625" style="2" customWidth="1"/>
    <col min="9" max="9" width="5.625" style="2" customWidth="1"/>
    <col min="10" max="16384" width="9.625" style="2" customWidth="1"/>
  </cols>
  <sheetData>
    <row r="1" ht="12.75">
      <c r="A1" s="1" t="s">
        <v>0</v>
      </c>
    </row>
    <row r="2" spans="1:6" ht="12.75">
      <c r="A2" s="16" t="s">
        <v>1</v>
      </c>
      <c r="B2" s="16"/>
      <c r="C2" s="16"/>
      <c r="E2" s="1" t="s">
        <v>2</v>
      </c>
      <c r="F2" s="3">
        <v>2</v>
      </c>
    </row>
    <row r="3" spans="2:6" ht="12.75">
      <c r="B3" s="1"/>
      <c r="E3" s="1"/>
      <c r="F3" s="1"/>
    </row>
    <row r="4" spans="1:6" ht="12.75">
      <c r="A4" s="4" t="s">
        <v>3</v>
      </c>
      <c r="B4" s="5">
        <v>1</v>
      </c>
      <c r="C4" s="5">
        <v>2</v>
      </c>
      <c r="D4" s="5">
        <v>3</v>
      </c>
      <c r="E4" s="5">
        <v>4</v>
      </c>
      <c r="F4" s="5">
        <v>5</v>
      </c>
    </row>
    <row r="5" spans="1:6" ht="12.75">
      <c r="A5" s="6" t="s">
        <v>4</v>
      </c>
      <c r="B5" s="7">
        <v>100000</v>
      </c>
      <c r="C5" s="7">
        <v>100000</v>
      </c>
      <c r="D5" s="7">
        <v>100000</v>
      </c>
      <c r="E5" s="7">
        <v>100000</v>
      </c>
      <c r="F5" s="7">
        <v>100000</v>
      </c>
    </row>
    <row r="6" spans="1:6" ht="12.75">
      <c r="A6" s="6" t="s">
        <v>5</v>
      </c>
      <c r="B6" s="8">
        <v>0.06</v>
      </c>
      <c r="C6" s="8">
        <v>0.06</v>
      </c>
      <c r="D6" s="8">
        <v>0.06</v>
      </c>
      <c r="E6" s="8">
        <v>0.065</v>
      </c>
      <c r="F6" s="8">
        <v>0.055</v>
      </c>
    </row>
    <row r="7" spans="1:6" ht="12.75">
      <c r="A7" s="6" t="s">
        <v>6</v>
      </c>
      <c r="B7" s="9">
        <v>25</v>
      </c>
      <c r="C7" s="9">
        <v>20</v>
      </c>
      <c r="D7" s="9">
        <v>15</v>
      </c>
      <c r="E7" s="9">
        <v>25</v>
      </c>
      <c r="F7" s="9">
        <v>25</v>
      </c>
    </row>
    <row r="8" spans="1:6" ht="12.75">
      <c r="A8" s="6"/>
      <c r="B8" s="9"/>
      <c r="C8" s="9"/>
      <c r="D8" s="9"/>
      <c r="E8" s="9"/>
      <c r="F8" s="9"/>
    </row>
    <row r="9" spans="1:6" ht="12.75">
      <c r="A9" s="4" t="s">
        <v>7</v>
      </c>
      <c r="B9" s="10"/>
      <c r="C9" s="10"/>
      <c r="D9" s="10"/>
      <c r="E9" s="10"/>
      <c r="F9" s="10"/>
    </row>
    <row r="10" spans="1:6" ht="12.75">
      <c r="A10" s="6" t="s">
        <v>8</v>
      </c>
      <c r="B10" s="8">
        <f>ROUND((1+B11)^12-1,4)</f>
        <v>0.0609</v>
      </c>
      <c r="C10" s="8">
        <f>ROUND((1+C11)^12-1,4)</f>
        <v>0.0609</v>
      </c>
      <c r="D10" s="8">
        <f>ROUND((1+D11)^12-1,4)</f>
        <v>0.0609</v>
      </c>
      <c r="E10" s="8">
        <f>ROUND((1+E11)^12-1,4)</f>
        <v>0.0661</v>
      </c>
      <c r="F10" s="8">
        <f>ROUND((1+F11)^12-1,4)</f>
        <v>0.0558</v>
      </c>
    </row>
    <row r="11" spans="1:6" ht="12.75">
      <c r="A11" s="6" t="s">
        <v>9</v>
      </c>
      <c r="B11" s="9">
        <f>((1+(B$6/2))^2)^(1/12)-1</f>
        <v>0.004938622031196882</v>
      </c>
      <c r="C11" s="9">
        <f>((1+(C$6/2))^2)^(1/12)-1</f>
        <v>0.004938622031196882</v>
      </c>
      <c r="D11" s="9">
        <f>((1+(D$6/2))^2)^(1/12)-1</f>
        <v>0.004938622031196882</v>
      </c>
      <c r="E11" s="9">
        <f>((1+(E$6/2))^2)^(1/12)-1</f>
        <v>0.005344740075497567</v>
      </c>
      <c r="F11" s="9">
        <f>((1+(F$6/2))^2)^(1/12)-1</f>
        <v>0.004531681718277003</v>
      </c>
    </row>
    <row r="12" spans="1:6" ht="12.75">
      <c r="A12" s="6" t="s">
        <v>10</v>
      </c>
      <c r="B12" s="9">
        <f>B$7*12</f>
        <v>300</v>
      </c>
      <c r="C12" s="9">
        <f>C$7*12</f>
        <v>240</v>
      </c>
      <c r="D12" s="9">
        <f>D$7*12</f>
        <v>180</v>
      </c>
      <c r="E12" s="9">
        <f>E$7*12</f>
        <v>300</v>
      </c>
      <c r="F12" s="9">
        <f>F$7*12</f>
        <v>300</v>
      </c>
    </row>
    <row r="13" spans="1:6" ht="12.75">
      <c r="A13" s="6" t="s">
        <v>11</v>
      </c>
      <c r="B13" s="9">
        <f>(B$5*B$11)/(1-(1+B$11)^(-B$12))</f>
        <v>639.8066236767376</v>
      </c>
      <c r="C13" s="9">
        <f>(C$5*C$11)/(1-(1+C$11)^(-C$12))</f>
        <v>712.1884419060281</v>
      </c>
      <c r="D13" s="9">
        <f>(D$5*D$11)/(1-(1+D$11)^(-D$12))</f>
        <v>839.8827936478374</v>
      </c>
      <c r="E13" s="9">
        <f>(E$5*E$11)/(1-(1+E$11)^(-E$12))</f>
        <v>669.8237859960599</v>
      </c>
      <c r="F13" s="9">
        <f>(F$5*F$11)/(1-(1+F$11)^(-F$12))</f>
        <v>610.3914826640043</v>
      </c>
    </row>
    <row r="14" spans="1:6" ht="12.75">
      <c r="A14" s="6" t="s">
        <v>12</v>
      </c>
      <c r="B14" s="11">
        <f>ROUND(B13,2)</f>
        <v>639.81</v>
      </c>
      <c r="C14" s="11">
        <f>ROUND(C13,2)</f>
        <v>712.19</v>
      </c>
      <c r="D14" s="11">
        <f>ROUND(D13,2)</f>
        <v>839.88</v>
      </c>
      <c r="E14" s="11">
        <f>ROUND(E13,2)</f>
        <v>669.82</v>
      </c>
      <c r="F14" s="11">
        <f>ROUND(F13,2)</f>
        <v>610.39</v>
      </c>
    </row>
    <row r="15" spans="1:6" ht="12.75">
      <c r="A15" s="6" t="s">
        <v>13</v>
      </c>
      <c r="B15" s="11">
        <f>ROUND(B14,0)</f>
        <v>640</v>
      </c>
      <c r="C15" s="11">
        <f>ROUND(C14,0)</f>
        <v>712</v>
      </c>
      <c r="D15" s="11">
        <f>ROUND(D14,0)</f>
        <v>840</v>
      </c>
      <c r="E15" s="11">
        <f>ROUND(E14,0)</f>
        <v>670</v>
      </c>
      <c r="F15" s="11">
        <f>ROUND(F14,0)</f>
        <v>610</v>
      </c>
    </row>
    <row r="16" spans="2:6" ht="12.75">
      <c r="B16" s="15"/>
      <c r="C16" s="15"/>
      <c r="D16" s="13"/>
      <c r="E16" s="13"/>
      <c r="F16" s="13"/>
    </row>
    <row r="17" spans="1:3" ht="12.75">
      <c r="A17" s="2" t="s">
        <v>14</v>
      </c>
      <c r="B17" s="12"/>
      <c r="C17" s="12"/>
    </row>
    <row r="18" spans="2:3" ht="12.75">
      <c r="B18" s="12"/>
      <c r="C18" s="12"/>
    </row>
    <row r="19" spans="2:5" ht="12.75">
      <c r="B19" s="12"/>
      <c r="C19" s="12"/>
      <c r="E19" s="14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Marshall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